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stavební údržby mostů\Oblast Střed\2024\1. 417-003 Kobylnice\"/>
    </mc:Choice>
  </mc:AlternateContent>
  <xr:revisionPtr revIDLastSave="0" documentId="13_ncr:1_{5E37F5AE-2556-44F0-A32C-7FD704187768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'000'!$A$1:$I$21</definedName>
    <definedName name="_xlnm.Print_Area" localSheetId="2">'SO 201'!$A$1:$I$26</definedName>
  </definedNames>
  <calcPr calcId="191029"/>
  <webPublishing codePage="0"/>
</workbook>
</file>

<file path=xl/calcChain.xml><?xml version="1.0" encoding="utf-8"?>
<calcChain xmlns="http://schemas.openxmlformats.org/spreadsheetml/2006/main">
  <c r="I27" i="4" l="1"/>
  <c r="O27" i="4" s="1"/>
  <c r="I13" i="4" l="1"/>
  <c r="O13" i="4" s="1"/>
  <c r="I9" i="4"/>
  <c r="I31" i="4"/>
  <c r="O9" i="4" l="1"/>
  <c r="Q8" i="4"/>
  <c r="I8" i="4" s="1"/>
  <c r="R8" i="4"/>
  <c r="O31" i="4"/>
  <c r="O8" i="4"/>
  <c r="I23" i="4" l="1"/>
  <c r="Q22" i="4" s="1"/>
  <c r="O23" i="4" l="1"/>
  <c r="R22" i="4" s="1"/>
  <c r="I22" i="3" l="1"/>
  <c r="O22" i="3" s="1"/>
  <c r="I18" i="4" l="1"/>
  <c r="Q17" i="4" s="1"/>
  <c r="O18" i="4" l="1"/>
  <c r="R17" i="4" s="1"/>
  <c r="I17" i="4"/>
  <c r="O17" i="4" l="1"/>
  <c r="I22" i="4"/>
  <c r="I3" i="4" s="1"/>
  <c r="C11" i="2" l="1"/>
  <c r="O22" i="4"/>
  <c r="O2" i="4" s="1"/>
  <c r="I18" i="3"/>
  <c r="O18" i="3" s="1"/>
  <c r="I14" i="3"/>
  <c r="I10" i="3"/>
  <c r="O10" i="3" l="1"/>
  <c r="Q9" i="3"/>
  <c r="I9" i="3" s="1"/>
  <c r="I3" i="3" s="1"/>
  <c r="C10" i="2" s="1"/>
  <c r="D11" i="2"/>
  <c r="O14" i="3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<sst xmlns="http://schemas.openxmlformats.org/spreadsheetml/2006/main" count="210" uniqueCount="110">
  <si>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</si>
  <si>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</si>
  <si>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</si>
  <si>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</si>
  <si>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</si>
  <si>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</si>
  <si>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</si>
  <si>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</si>
  <si>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</si>
  <si>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</si>
  <si>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</si>
  <si>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</si>
  <si>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</si>
  <si>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</si>
  <si>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</si>
  <si>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</si>
  <si>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</si>
  <si>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</si>
  <si>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</si>
  <si>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</si>
  <si>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</si>
  <si>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</si>
  <si>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</si>
  <si>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</si>
  <si>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</si>
  <si>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</si>
  <si>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</si>
  <si>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</si>
  <si>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</si>
  <si>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</si>
  <si>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</si>
  <si>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</si>
  <si>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</si>
  <si>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</si>
  <si>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</si>
  <si>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</si>
  <si>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</si>
  <si>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</si>
  <si>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Ostatní konstrukce a práce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</si>
  <si>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</si>
  <si>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</si>
  <si>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</si>
  <si>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</si>
  <si>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</si>
  <si>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</si>
  <si>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</si>
  <si>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</si>
  <si>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</si>
  <si>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</si>
  <si>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</si>
  <si>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</si>
  <si>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</si>
  <si>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</si>
  <si>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</si>
  <si>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</si>
  <si>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</si>
  <si>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</si>
  <si>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</si>
  <si>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</si>
  <si>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</si>
  <si>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</si>
  <si>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</si>
  <si>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</si>
  <si>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</si>
  <si>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</si>
  <si>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</si>
  <si>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</si>
  <si>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</si>
  <si>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</si>
  <si>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</si>
  <si>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</si>
  <si>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</si>
  <si>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</si>
  <si>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</si>
  <si>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</si>
  <si>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</si>
  <si>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M3</t>
  </si>
  <si>
    <t>T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</si>
  <si>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</si>
  <si>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</si>
  <si>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</si>
  <si>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</si>
  <si>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</si>
  <si>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Římsa</t>
  </si>
  <si>
    <t>BOURÁNÍ KONSTRUKCÍ ZE ŽELEZOBETONU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</si>
  <si>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
ceny bourání – tento fakt musí být uveden v doplňujícím textu k položce)</t>
  </si>
  <si>
    <t>Svislé konstrukce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</si>
  <si>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</si>
  <si>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</si>
  <si>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</si>
  <si>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</si>
  <si>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</si>
  <si>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160 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</si>
  <si>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</si>
  <si>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Stavba: II/417 Kobylnice, most 417-003</t>
  </si>
  <si>
    <t>II/417 Kobylnice, most 417-003</t>
  </si>
  <si>
    <t>Propust ev.č. 417-003</t>
  </si>
  <si>
    <t>Most ev.č. 417-003</t>
  </si>
  <si>
    <t>Levá římsa 12,55*0,95*0,10=1,192 [A] 
Pravá římsa 13,65*0,70*0,10=0,956 [B] 
Celkem: A+B=2,148 [C]</t>
  </si>
  <si>
    <t>Odbourání 0,10 m vrchu římsy - včetně odvozu materiálu a jeho likvidace</t>
  </si>
  <si>
    <t xml:space="preserve">nadbetonování římsy 0,25 m </t>
  </si>
  <si>
    <t>Levá římsa 12,55*0,95*0,25=2,981 [A] 
Pravá římsa 13,65*0,70*0,25=2,389 [B] 
Celkem: A+B=5,370 [C]</t>
  </si>
  <si>
    <t>0,16*5,37=0,859 [A]</t>
  </si>
  <si>
    <t>Levá římsa (0,17+0,47+0,95+0,15)*12,55=21,837 [A] 
Pravá římsa (0,17+0,47+0,7+0,15)*13,65=20,339 [B] 
Celkem: A+B=42,176 [C]</t>
  </si>
  <si>
    <t>Levé zábradlí 12,0=12,000 [A] 
Pravé zábradlí 13,0=13,000 [B] 
Celkem: A+B=25,000 [C]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</si>
  <si>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</si>
  <si>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</si>
  <si>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</si>
  <si>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 xml:space="preserve">U levé římsy 3,2+1,3=4,500 [A] 
</t>
  </si>
  <si>
    <t>Na konci levé římsy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</si>
</sst>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1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6" fillId="0" borderId="1" xfId="6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5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D11" sqref="D11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7"/>
      <c r="B1" s="22"/>
      <c r="C1" s="22"/>
      <c r="D1" s="22"/>
      <c r="E1" s="22"/>
    </row>
    <row r="2" spans="1:5" ht="12.75" customHeight="1" x14ac:dyDescent="0.2">
      <c r="A2" s="97"/>
      <c r="B2" s="98" t="s">
        <v>39</v>
      </c>
      <c r="C2" s="22"/>
      <c r="D2" s="22"/>
      <c r="E2" s="22"/>
    </row>
    <row r="3" spans="1:5" ht="20.100000000000001" customHeight="1" x14ac:dyDescent="0.2">
      <c r="A3" s="97"/>
      <c r="B3" s="97"/>
      <c r="C3" s="22"/>
      <c r="D3" s="22"/>
      <c r="E3" s="22"/>
    </row>
    <row r="4" spans="1:5" ht="20.100000000000001" customHeight="1" x14ac:dyDescent="0.2">
      <c r="A4" s="22"/>
      <c r="B4" s="99" t="s">
        <v>94</v>
      </c>
      <c r="C4" s="97"/>
      <c r="D4" s="97"/>
      <c r="E4" s="22"/>
    </row>
    <row r="5" spans="1:5" ht="12.75" customHeight="1" x14ac:dyDescent="0.2">
      <c r="A5" s="22"/>
      <c r="B5" s="97" t="s">
        <v>40</v>
      </c>
      <c r="C5" s="97"/>
      <c r="D5" s="97"/>
      <c r="E5" s="22"/>
    </row>
    <row r="6" spans="1:5" ht="12.75" customHeight="1" x14ac:dyDescent="0.2">
      <c r="A6" s="22"/>
      <c r="B6" s="24" t="s">
        <v>41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42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43</v>
      </c>
      <c r="B9" s="27" t="s">
        <v>44</v>
      </c>
      <c r="C9" s="27" t="s">
        <v>45</v>
      </c>
      <c r="D9" s="27" t="s">
        <v>46</v>
      </c>
      <c r="E9" s="27" t="s">
        <v>47</v>
      </c>
    </row>
    <row r="10" spans="1:5" ht="12.75" customHeight="1" x14ac:dyDescent="0.2">
      <c r="A10" s="28" t="s">
        <v>48</v>
      </c>
      <c r="B10" s="28" t="s">
        <v>49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50</v>
      </c>
      <c r="B11" s="69" t="s">
        <v>97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51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1"/>
      <c r="D3" s="97"/>
      <c r="E3" s="68" t="s">
        <v>95</v>
      </c>
      <c r="F3" s="22"/>
      <c r="G3" s="33"/>
      <c r="H3" s="34" t="s">
        <v>52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53</v>
      </c>
      <c r="C4" s="101" t="s">
        <v>54</v>
      </c>
      <c r="D4" s="97"/>
      <c r="E4" s="32" t="s">
        <v>55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2"/>
      <c r="D5" s="103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0" t="s">
        <v>14</v>
      </c>
      <c r="B6" s="100" t="s">
        <v>16</v>
      </c>
      <c r="C6" s="100" t="s">
        <v>18</v>
      </c>
      <c r="D6" s="100" t="s">
        <v>56</v>
      </c>
      <c r="E6" s="100" t="s">
        <v>20</v>
      </c>
      <c r="F6" s="100" t="s">
        <v>22</v>
      </c>
      <c r="G6" s="100" t="s">
        <v>24</v>
      </c>
      <c r="H6" s="100" t="s">
        <v>57</v>
      </c>
      <c r="I6" s="100"/>
    </row>
    <row r="7" spans="1:18" ht="12.75" customHeight="1" x14ac:dyDescent="0.2">
      <c r="A7" s="100"/>
      <c r="B7" s="100"/>
      <c r="C7" s="100"/>
      <c r="D7" s="100"/>
      <c r="E7" s="100"/>
      <c r="F7" s="100"/>
      <c r="G7" s="100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60</v>
      </c>
      <c r="D10" s="8" t="s">
        <v>58</v>
      </c>
      <c r="E10" s="12" t="s">
        <v>62</v>
      </c>
      <c r="F10" s="13" t="s">
        <v>59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61</v>
      </c>
      <c r="D14" s="49" t="s">
        <v>58</v>
      </c>
      <c r="E14" s="50" t="s">
        <v>63</v>
      </c>
      <c r="F14" s="51" t="s">
        <v>59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64</v>
      </c>
      <c r="D18" s="49" t="s">
        <v>5</v>
      </c>
      <c r="E18" s="50" t="s">
        <v>65</v>
      </c>
      <c r="F18" s="61" t="s">
        <v>59</v>
      </c>
      <c r="G18" s="62">
        <v>1</v>
      </c>
      <c r="H18" s="63">
        <v>0</v>
      </c>
      <c r="I18" s="91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66</v>
      </c>
    </row>
    <row r="20" spans="1:16" ht="12.75" customHeight="1" x14ac:dyDescent="0.2">
      <c r="E20" s="55"/>
    </row>
    <row r="21" spans="1:16" ht="12.75" customHeight="1" x14ac:dyDescent="0.2">
      <c r="E21" s="55" t="s">
        <v>67</v>
      </c>
    </row>
    <row r="22" spans="1:16" customFormat="1" ht="25.5" x14ac:dyDescent="0.2">
      <c r="A22" s="8" t="s">
        <v>33</v>
      </c>
      <c r="B22" s="11">
        <v>4</v>
      </c>
      <c r="C22" s="11" t="s">
        <v>73</v>
      </c>
      <c r="D22" s="8" t="s">
        <v>58</v>
      </c>
      <c r="E22" s="12" t="s">
        <v>75</v>
      </c>
      <c r="F22" s="13" t="s">
        <v>59</v>
      </c>
      <c r="G22" s="14">
        <v>1</v>
      </c>
      <c r="H22" s="93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74</v>
      </c>
    </row>
    <row r="24" spans="1:16" customFormat="1" x14ac:dyDescent="0.2">
      <c r="A24" s="18" t="s">
        <v>36</v>
      </c>
      <c r="E24" s="92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4"/>
  <sheetViews>
    <sheetView topLeftCell="B1" workbookViewId="0">
      <pane ySplit="7" topLeftCell="A8" activePane="bottomLeft" state="frozen"/>
      <selection pane="bottomLeft" activeCell="B8" sqref="B8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0+O22+O17+O8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5"/>
      <c r="D3" s="106"/>
      <c r="E3" s="68" t="s">
        <v>95</v>
      </c>
      <c r="F3" s="66"/>
      <c r="G3" s="3"/>
      <c r="H3" s="2" t="s">
        <v>50</v>
      </c>
      <c r="I3" s="21">
        <f>0+I22+I17+I8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7" t="s">
        <v>50</v>
      </c>
      <c r="D4" s="108"/>
      <c r="E4" s="6" t="s">
        <v>96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4" t="s">
        <v>14</v>
      </c>
      <c r="B5" s="104" t="s">
        <v>16</v>
      </c>
      <c r="C5" s="104" t="s">
        <v>18</v>
      </c>
      <c r="D5" s="104" t="s">
        <v>19</v>
      </c>
      <c r="E5" s="104" t="s">
        <v>20</v>
      </c>
      <c r="F5" s="104" t="s">
        <v>22</v>
      </c>
      <c r="G5" s="104" t="s">
        <v>24</v>
      </c>
      <c r="H5" s="104" t="s">
        <v>26</v>
      </c>
      <c r="I5" s="104"/>
      <c r="O5" s="70" t="s">
        <v>10</v>
      </c>
      <c r="P5" s="70" t="s">
        <v>12</v>
      </c>
    </row>
    <row r="6" spans="1:18" ht="12.75" customHeight="1" x14ac:dyDescent="0.2">
      <c r="A6" s="104"/>
      <c r="B6" s="104"/>
      <c r="C6" s="104"/>
      <c r="D6" s="104"/>
      <c r="E6" s="104"/>
      <c r="F6" s="104"/>
      <c r="G6" s="104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s="78" customFormat="1" ht="12.75" customHeight="1" x14ac:dyDescent="0.2">
      <c r="A8" s="74" t="s">
        <v>31</v>
      </c>
      <c r="B8" s="74"/>
      <c r="C8" s="75" t="s">
        <v>11</v>
      </c>
      <c r="D8" s="74"/>
      <c r="E8" s="76" t="s">
        <v>86</v>
      </c>
      <c r="F8" s="74"/>
      <c r="G8" s="74"/>
      <c r="H8" s="74"/>
      <c r="I8" s="77">
        <f>0+Q8</f>
        <v>0</v>
      </c>
      <c r="O8" s="78">
        <f>0+R8</f>
        <v>0</v>
      </c>
      <c r="Q8" s="79">
        <f>0+I9+I13</f>
        <v>0</v>
      </c>
      <c r="R8" s="78">
        <f>0+O9+O13</f>
        <v>0</v>
      </c>
    </row>
    <row r="9" spans="1:18" s="78" customFormat="1" x14ac:dyDescent="0.2">
      <c r="A9" s="80" t="s">
        <v>33</v>
      </c>
      <c r="B9" s="81">
        <v>1</v>
      </c>
      <c r="C9" s="81" t="s">
        <v>87</v>
      </c>
      <c r="D9" s="80" t="s">
        <v>5</v>
      </c>
      <c r="E9" s="94" t="s">
        <v>88</v>
      </c>
      <c r="F9" s="83" t="s">
        <v>76</v>
      </c>
      <c r="G9" s="84">
        <v>5.37</v>
      </c>
      <c r="H9" s="85">
        <v>0</v>
      </c>
      <c r="I9" s="86">
        <f>ROUND(ROUND(H9,2)*ROUND(G9,3),2)</f>
        <v>0</v>
      </c>
      <c r="O9" s="78">
        <f>(I9*21)/100</f>
        <v>0</v>
      </c>
      <c r="P9" s="78" t="s">
        <v>12</v>
      </c>
    </row>
    <row r="10" spans="1:18" s="78" customFormat="1" x14ac:dyDescent="0.2">
      <c r="A10" s="87" t="s">
        <v>35</v>
      </c>
      <c r="E10" s="96" t="s">
        <v>100</v>
      </c>
    </row>
    <row r="11" spans="1:18" ht="38.25" customHeight="1" x14ac:dyDescent="0.2">
      <c r="A11" s="18" t="s">
        <v>36</v>
      </c>
      <c r="E11" s="109" t="s">
        <v>101</v>
      </c>
    </row>
    <row r="12" spans="1:18" s="78" customFormat="1" ht="382.5" x14ac:dyDescent="0.2">
      <c r="A12" s="78" t="s">
        <v>37</v>
      </c>
      <c r="E12" s="89" t="s">
        <v>89</v>
      </c>
    </row>
    <row r="13" spans="1:18" s="78" customFormat="1" x14ac:dyDescent="0.2">
      <c r="A13" s="80" t="s">
        <v>33</v>
      </c>
      <c r="B13" s="81">
        <v>2</v>
      </c>
      <c r="C13" s="81" t="s">
        <v>90</v>
      </c>
      <c r="D13" s="80" t="s">
        <v>5</v>
      </c>
      <c r="E13" s="94" t="s">
        <v>91</v>
      </c>
      <c r="F13" s="83" t="s">
        <v>77</v>
      </c>
      <c r="G13" s="84">
        <v>0.85899999999999999</v>
      </c>
      <c r="H13" s="85">
        <v>0</v>
      </c>
      <c r="I13" s="86">
        <f>ROUND(ROUND(H13,2)*ROUND(G13,3),2)</f>
        <v>0</v>
      </c>
      <c r="O13" s="78">
        <f>(I13*21)/100</f>
        <v>0</v>
      </c>
      <c r="P13" s="78" t="s">
        <v>12</v>
      </c>
    </row>
    <row r="14" spans="1:18" s="78" customFormat="1" x14ac:dyDescent="0.2">
      <c r="A14" s="87" t="s">
        <v>35</v>
      </c>
      <c r="E14" s="89" t="s">
        <v>92</v>
      </c>
    </row>
    <row r="15" spans="1:18" s="78" customFormat="1" x14ac:dyDescent="0.2">
      <c r="A15" s="88" t="s">
        <v>36</v>
      </c>
      <c r="E15" s="110" t="s">
        <v>102</v>
      </c>
    </row>
    <row r="16" spans="1:18" s="78" customFormat="1" ht="242.25" x14ac:dyDescent="0.2">
      <c r="A16" s="78" t="s">
        <v>37</v>
      </c>
      <c r="E16" s="89" t="s">
        <v>93</v>
      </c>
    </row>
    <row r="17" spans="1:18" s="78" customFormat="1" ht="12.75" customHeight="1" x14ac:dyDescent="0.2">
      <c r="A17" s="74" t="s">
        <v>31</v>
      </c>
      <c r="B17" s="74"/>
      <c r="C17" s="75" t="s">
        <v>68</v>
      </c>
      <c r="D17" s="74"/>
      <c r="E17" s="76" t="s">
        <v>69</v>
      </c>
      <c r="F17" s="74"/>
      <c r="G17" s="74"/>
      <c r="H17" s="74"/>
      <c r="I17" s="77">
        <f>0+Q17</f>
        <v>0</v>
      </c>
      <c r="O17" s="78">
        <f>0+R17</f>
        <v>0</v>
      </c>
      <c r="Q17" s="79">
        <f>0+I18</f>
        <v>0</v>
      </c>
      <c r="R17" s="78">
        <f>0+O18</f>
        <v>0</v>
      </c>
    </row>
    <row r="18" spans="1:18" s="78" customFormat="1" x14ac:dyDescent="0.2">
      <c r="A18" s="80" t="s">
        <v>33</v>
      </c>
      <c r="B18" s="81">
        <v>3</v>
      </c>
      <c r="C18" s="81" t="s">
        <v>70</v>
      </c>
      <c r="D18" s="80" t="s">
        <v>5</v>
      </c>
      <c r="E18" s="82" t="s">
        <v>71</v>
      </c>
      <c r="F18" s="83" t="s">
        <v>34</v>
      </c>
      <c r="G18" s="84">
        <v>42.176000000000002</v>
      </c>
      <c r="H18" s="85">
        <v>0</v>
      </c>
      <c r="I18" s="86">
        <f>ROUND(ROUND(H18,2)*ROUND(G18,3),2)</f>
        <v>0</v>
      </c>
      <c r="O18" s="78">
        <f>(I18*21)/100</f>
        <v>0</v>
      </c>
      <c r="P18" s="78" t="s">
        <v>12</v>
      </c>
    </row>
    <row r="19" spans="1:18" s="78" customFormat="1" x14ac:dyDescent="0.2">
      <c r="A19" s="87" t="s">
        <v>35</v>
      </c>
      <c r="E19" s="73" t="s">
        <v>83</v>
      </c>
    </row>
    <row r="20" spans="1:18" ht="38.25" customHeight="1" x14ac:dyDescent="0.2">
      <c r="A20" s="18" t="s">
        <v>36</v>
      </c>
      <c r="E20" s="109" t="s">
        <v>103</v>
      </c>
    </row>
    <row r="21" spans="1:18" s="78" customFormat="1" ht="51" x14ac:dyDescent="0.2">
      <c r="A21" s="78" t="s">
        <v>37</v>
      </c>
      <c r="E21" s="89" t="s">
        <v>72</v>
      </c>
    </row>
    <row r="22" spans="1:18" ht="12.75" customHeight="1" x14ac:dyDescent="0.2">
      <c r="A22" s="67" t="s">
        <v>31</v>
      </c>
      <c r="B22" s="67"/>
      <c r="C22" s="9" t="s">
        <v>28</v>
      </c>
      <c r="D22" s="67"/>
      <c r="E22" s="20" t="s">
        <v>38</v>
      </c>
      <c r="F22" s="67"/>
      <c r="G22" s="67"/>
      <c r="H22" s="67"/>
      <c r="I22" s="10">
        <f>0+Q22</f>
        <v>0</v>
      </c>
      <c r="O22" s="70">
        <f>0+R22</f>
        <v>0</v>
      </c>
      <c r="Q22" s="71">
        <f>0+I23+I31+I27</f>
        <v>0</v>
      </c>
      <c r="R22" s="70">
        <f>0+O23+O31+O27</f>
        <v>0</v>
      </c>
    </row>
    <row r="23" spans="1:18" s="78" customFormat="1" x14ac:dyDescent="0.2">
      <c r="A23" s="80" t="s">
        <v>33</v>
      </c>
      <c r="B23" s="81">
        <v>4</v>
      </c>
      <c r="C23" s="81" t="s">
        <v>78</v>
      </c>
      <c r="D23" s="80" t="s">
        <v>5</v>
      </c>
      <c r="E23" s="94" t="s">
        <v>79</v>
      </c>
      <c r="F23" s="83" t="s">
        <v>80</v>
      </c>
      <c r="G23" s="84">
        <v>25</v>
      </c>
      <c r="H23" s="85">
        <v>0</v>
      </c>
      <c r="I23" s="86">
        <f>ROUND(ROUND(H23,2)*ROUND(G23,3),2)</f>
        <v>0</v>
      </c>
      <c r="O23" s="78">
        <f>(I23*21)/100</f>
        <v>0</v>
      </c>
      <c r="P23" s="78" t="s">
        <v>12</v>
      </c>
    </row>
    <row r="24" spans="1:18" s="78" customFormat="1" x14ac:dyDescent="0.2">
      <c r="A24" s="87" t="s">
        <v>35</v>
      </c>
      <c r="E24" s="89" t="s">
        <v>81</v>
      </c>
    </row>
    <row r="25" spans="1:18" ht="38.25" customHeight="1" x14ac:dyDescent="0.2">
      <c r="A25" s="18" t="s">
        <v>36</v>
      </c>
      <c r="E25" s="109" t="s">
        <v>104</v>
      </c>
    </row>
    <row r="26" spans="1:18" s="78" customFormat="1" ht="63.75" customHeight="1" x14ac:dyDescent="0.2">
      <c r="A26" s="78" t="s">
        <v>37</v>
      </c>
      <c r="E26" s="89" t="s">
        <v>82</v>
      </c>
    </row>
    <row r="27" spans="1:18" s="78" customFormat="1" x14ac:dyDescent="0.2">
      <c r="A27" s="80" t="s">
        <v>33</v>
      </c>
      <c r="B27" s="81">
        <v>5</v>
      </c>
      <c r="C27" s="81" t="s">
        <v>105</v>
      </c>
      <c r="D27" s="80" t="s">
        <v>5</v>
      </c>
      <c r="E27" s="94" t="s">
        <v>106</v>
      </c>
      <c r="F27" s="83" t="s">
        <v>80</v>
      </c>
      <c r="G27" s="84">
        <v>4.5</v>
      </c>
      <c r="H27" s="85">
        <v>0</v>
      </c>
      <c r="I27" s="86">
        <f>ROUND(ROUND(H27,2)*ROUND(G27,3),2)</f>
        <v>0</v>
      </c>
      <c r="O27" s="78">
        <f>(I27*21)/100</f>
        <v>0</v>
      </c>
      <c r="P27" s="78" t="s">
        <v>12</v>
      </c>
    </row>
    <row r="28" spans="1:18" s="78" customFormat="1" ht="12.75" customHeight="1" x14ac:dyDescent="0.2">
      <c r="A28" s="87" t="s">
        <v>35</v>
      </c>
      <c r="E28" s="89" t="s">
        <v>109</v>
      </c>
    </row>
    <row r="29" spans="1:18" s="78" customFormat="1" ht="12.75" customHeight="1" x14ac:dyDescent="0.2">
      <c r="A29" s="88" t="s">
        <v>36</v>
      </c>
      <c r="E29" s="110" t="s">
        <v>108</v>
      </c>
    </row>
    <row r="30" spans="1:18" s="78" customFormat="1" ht="51" x14ac:dyDescent="0.2">
      <c r="A30" s="78" t="s">
        <v>37</v>
      </c>
      <c r="E30" s="89" t="s">
        <v>107</v>
      </c>
    </row>
    <row r="31" spans="1:18" ht="12.75" customHeight="1" x14ac:dyDescent="0.2">
      <c r="B31" s="11">
        <v>6</v>
      </c>
      <c r="C31" s="11">
        <v>96616</v>
      </c>
      <c r="D31" s="8" t="s">
        <v>5</v>
      </c>
      <c r="E31" s="90" t="s">
        <v>84</v>
      </c>
      <c r="F31" s="95" t="s">
        <v>76</v>
      </c>
      <c r="G31" s="14">
        <v>2.1480000000000001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ht="12.75" customHeight="1" x14ac:dyDescent="0.2">
      <c r="E32" s="73" t="s">
        <v>99</v>
      </c>
    </row>
    <row r="33" spans="1:5" ht="38.25" customHeight="1" x14ac:dyDescent="0.2">
      <c r="A33" s="18" t="s">
        <v>36</v>
      </c>
      <c r="E33" s="109" t="s">
        <v>98</v>
      </c>
    </row>
    <row r="34" spans="1:5" ht="114.75" customHeight="1" x14ac:dyDescent="0.2">
      <c r="E34" s="17" t="s">
        <v>85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2024-01-10T09:29:45Z</cp:lastPrinted>
  <dcterms:created xsi:type="dcterms:W3CDTF">2022-04-28T07:44:59Z</dcterms:created>
  <dcterms:modified xsi:type="dcterms:W3CDTF">2024-05-27T10:26:06Z</dcterms:modified>
  <cp:category/>
  <cp:contentStatus/>
</cp:coreProperties>
</file>